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p\Desktop\"/>
    </mc:Choice>
  </mc:AlternateContent>
  <xr:revisionPtr revIDLastSave="0" documentId="13_ncr:1_{E0B63DD4-F409-464A-ABD5-E4BF19233B87}" xr6:coauthVersionLast="47" xr6:coauthVersionMax="47" xr10:uidLastSave="{00000000-0000-0000-0000-000000000000}"/>
  <bookViews>
    <workbookView xWindow="-109" yWindow="-109" windowWidth="26301" windowHeight="14169" xr2:uid="{CEBED5AC-D60C-47D5-BD6D-A334F8AEE4F0}"/>
  </bookViews>
  <sheets>
    <sheet name="Formulario " sheetId="2" r:id="rId1"/>
    <sheet name="Interpretación de resultados" sheetId="1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" l="1"/>
  <c r="C5" i="1"/>
  <c r="D16" i="2"/>
  <c r="C7" i="1"/>
  <c r="C9" i="1"/>
  <c r="D24" i="2"/>
  <c r="C12" i="1"/>
  <c r="D30" i="2"/>
  <c r="C13" i="1"/>
  <c r="C11" i="1"/>
  <c r="D37" i="2"/>
  <c r="C15" i="1"/>
  <c r="C19" i="1"/>
  <c r="C20" i="1"/>
  <c r="C17" i="1"/>
  <c r="C22" i="1"/>
  <c r="D20" i="1"/>
  <c r="D15" i="1"/>
  <c r="D17" i="1"/>
  <c r="D5" i="1"/>
  <c r="D19" i="1"/>
  <c r="D7" i="1"/>
  <c r="D13" i="1"/>
  <c r="D12" i="1"/>
  <c r="D11" i="1"/>
  <c r="D9" i="1"/>
  <c r="D22" i="1"/>
  <c r="C24" i="1"/>
  <c r="D24" i="1"/>
  <c r="C26" i="1"/>
  <c r="D26" i="1"/>
</calcChain>
</file>

<file path=xl/sharedStrings.xml><?xml version="1.0" encoding="utf-8"?>
<sst xmlns="http://schemas.openxmlformats.org/spreadsheetml/2006/main" count="58" uniqueCount="54">
  <si>
    <t>VENTAS</t>
  </si>
  <si>
    <t>Ingresos financieros</t>
  </si>
  <si>
    <t>Impuesto</t>
  </si>
  <si>
    <t>RESULTADO DEL EJERCICIO</t>
  </si>
  <si>
    <t>RESULTADO ANTES DE IMPUESTOS</t>
  </si>
  <si>
    <t>MARGEN BRUTO</t>
  </si>
  <si>
    <t>GASTOS</t>
  </si>
  <si>
    <t>(-) Compras</t>
  </si>
  <si>
    <t>(-) Gastos de Personal</t>
  </si>
  <si>
    <t xml:space="preserve">(-) Otros gastos </t>
  </si>
  <si>
    <t>(Ingresos - Gastos extraordinarios)</t>
  </si>
  <si>
    <t>(-)Gastos financieros</t>
  </si>
  <si>
    <t>Paso 1.</t>
  </si>
  <si>
    <t>Paso 2.</t>
  </si>
  <si>
    <t>Paso 3.</t>
  </si>
  <si>
    <t>Paso 4.</t>
  </si>
  <si>
    <t>Paso 5.</t>
  </si>
  <si>
    <t>Paso 6.</t>
  </si>
  <si>
    <t>Paso 7.</t>
  </si>
  <si>
    <t>Incluye los ingresos financieros que estimas obtener de productos financieros (depósitos, etc.)</t>
  </si>
  <si>
    <t>Si el resultado del ejercicio es negativo, tu negocio va a pérdidas</t>
  </si>
  <si>
    <t>Si el resultado del ejercicio es positivo, tu negocio está generando beneficios</t>
  </si>
  <si>
    <t>INTERPRETACIÓN DE RESULTADOS</t>
  </si>
  <si>
    <t xml:space="preserve">Facturación 2022: </t>
  </si>
  <si>
    <t xml:space="preserve">Variación esperada: </t>
  </si>
  <si>
    <t xml:space="preserve">Ventas previstas: </t>
  </si>
  <si>
    <t xml:space="preserve">Gastos 2022: </t>
  </si>
  <si>
    <t>Gastos previstos:</t>
  </si>
  <si>
    <t>(positivo si creo que aumentaré ventas, negativo si creo que las ventas serán menores)</t>
  </si>
  <si>
    <t>(positivo si creo que aumentaran los gastos, negativo si creo que los gastos serán menores)</t>
  </si>
  <si>
    <t>Aumento IPC:</t>
  </si>
  <si>
    <t>Nº Empleados 2023</t>
  </si>
  <si>
    <t>Nº Empleados 2022</t>
  </si>
  <si>
    <t>Gastos 2022:</t>
  </si>
  <si>
    <t>Gastos Previstos:</t>
  </si>
  <si>
    <t>Ingresos Previstos</t>
  </si>
  <si>
    <t>Extraordinarios Previstos</t>
  </si>
  <si>
    <t xml:space="preserve">Amortización del inmovilizado </t>
  </si>
  <si>
    <t xml:space="preserve">Gasto pot amortización 2022: </t>
  </si>
  <si>
    <t xml:space="preserve">Ingresos finacieros esperados: </t>
  </si>
  <si>
    <t xml:space="preserve">Gastos finacieros esperados: </t>
  </si>
  <si>
    <t>Amortización</t>
  </si>
  <si>
    <t>CALCULA EL RESULTADO DE TU NEGOCIO</t>
  </si>
  <si>
    <t xml:space="preserve">Calcula tus ingresos anuales sin IVA, ten en cuenta la trayectoria del negocio y si contemplas algún tipo de variación. </t>
  </si>
  <si>
    <t>Ejemplo: Este año voy a ingresar 85.000 y espero crecer un 8% en ventas: (85.000 x 1,08 = 91.800€). Si no contemplas crecer, añade un 0 en la casilla variación esperada.</t>
  </si>
  <si>
    <t>(positivo si creo que aumentaran los gastos, negativo si creo que los gastos serán menores). Sin variación de gastos, añade un 0 en la casilla.</t>
  </si>
  <si>
    <t xml:space="preserve">Gastos previstos: </t>
  </si>
  <si>
    <t>Gastos personal previstos:</t>
  </si>
  <si>
    <t>Si piensas tener un ingreso o gasto fuera de tu actividad normal, debes incorporar el importe estimado de ingresos y gastos extraordinarios en las casillas habilitadas. Si no, déjalas a 0</t>
  </si>
  <si>
    <t xml:space="preserve">Incluye los gastos anuales relacionados directamente con tus ventas sin IVA, recuerda ponerlos en negativo </t>
  </si>
  <si>
    <t xml:space="preserve">Estima el gasto de personal (incluyendo tu sueldo) en función de la evolución de tu plantilla y el incremento salarial, recuerda ponerlos en negativo </t>
  </si>
  <si>
    <t xml:space="preserve">Fija el resto de gastos que estimas en el ejercicio (alquiler del local, suministros, etc.), recuerda ponerlos en negativo </t>
  </si>
  <si>
    <t xml:space="preserve">Incluye los gastos financieros (comisiones, intereses…), recuerda ponerlos en negativo </t>
  </si>
  <si>
    <t>SOLICITA TU FINANCIACIÓN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</si>
</sst>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\(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rgb="FF009AB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u/>
      <sz val="20"/>
      <color theme="1" tint="0.1499984740745262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9AB1"/>
        <bgColor indexed="64"/>
      </patternFill>
    </fill>
    <fill>
      <patternFill patternType="solid">
        <fgColor rgb="FFF8C8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50555A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1" xfId="0" applyFont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9" fontId="2" fillId="2" borderId="9" xfId="2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9" fontId="2" fillId="3" borderId="9" xfId="2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vertical="center"/>
    </xf>
    <xf numFmtId="9" fontId="2" fillId="2" borderId="7" xfId="2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1" applyNumberFormat="1" applyFont="1" applyFill="1" applyBorder="1" applyAlignment="1">
      <alignment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38" fontId="2" fillId="2" borderId="7" xfId="1" applyNumberFormat="1" applyFont="1" applyFill="1" applyBorder="1" applyAlignment="1">
      <alignment vertical="center"/>
    </xf>
    <xf numFmtId="0" fontId="2" fillId="0" borderId="6" xfId="0" quotePrefix="1" applyFont="1" applyBorder="1" applyAlignment="1">
      <alignment vertical="center"/>
    </xf>
    <xf numFmtId="0" fontId="6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164" fontId="3" fillId="3" borderId="14" xfId="1" applyNumberFormat="1" applyFont="1" applyFill="1" applyBorder="1" applyAlignment="1">
      <alignment vertical="center"/>
    </xf>
    <xf numFmtId="9" fontId="3" fillId="3" borderId="15" xfId="2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0" borderId="6" xfId="0" applyBorder="1" applyAlignment="1">
      <alignment horizontal="right"/>
    </xf>
    <xf numFmtId="0" fontId="5" fillId="0" borderId="0" xfId="0" applyFont="1"/>
    <xf numFmtId="3" fontId="0" fillId="0" borderId="0" xfId="0" applyNumberFormat="1"/>
    <xf numFmtId="0" fontId="8" fillId="0" borderId="6" xfId="0" applyFont="1" applyBorder="1"/>
    <xf numFmtId="0" fontId="0" fillId="0" borderId="10" xfId="0" applyBorder="1"/>
    <xf numFmtId="3" fontId="0" fillId="5" borderId="2" xfId="0" applyNumberFormat="1" applyFill="1" applyBorder="1" applyProtection="1">
      <protection locked="0"/>
    </xf>
    <xf numFmtId="9" fontId="0" fillId="5" borderId="2" xfId="0" applyNumberFormat="1" applyFill="1" applyBorder="1" applyProtection="1">
      <protection locked="0"/>
    </xf>
    <xf numFmtId="0" fontId="5" fillId="0" borderId="6" xfId="0" applyFont="1" applyBorder="1"/>
    <xf numFmtId="9" fontId="5" fillId="0" borderId="10" xfId="2" applyFont="1" applyBorder="1"/>
    <xf numFmtId="0" fontId="12" fillId="7" borderId="6" xfId="0" applyFont="1" applyFill="1" applyBorder="1" applyAlignment="1">
      <alignment vertical="center"/>
    </xf>
    <xf numFmtId="0" fontId="12" fillId="7" borderId="0" xfId="0" applyFont="1" applyFill="1" applyAlignment="1">
      <alignment vertical="center"/>
    </xf>
    <xf numFmtId="164" fontId="12" fillId="7" borderId="0" xfId="1" applyNumberFormat="1" applyFont="1" applyFill="1" applyBorder="1" applyAlignment="1">
      <alignment vertical="center"/>
    </xf>
    <xf numFmtId="9" fontId="12" fillId="7" borderId="7" xfId="2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1" fillId="4" borderId="13" xfId="3" applyFont="1" applyFill="1" applyBorder="1" applyAlignment="1">
      <alignment horizontal="center" vertical="center"/>
    </xf>
    <xf numFmtId="0" fontId="11" fillId="4" borderId="14" xfId="3" applyFont="1" applyFill="1" applyBorder="1" applyAlignment="1">
      <alignment horizontal="center" vertical="center"/>
    </xf>
    <xf numFmtId="0" fontId="11" fillId="4" borderId="15" xfId="3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9" fillId="4" borderId="6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7" xfId="0" applyFont="1" applyFill="1" applyBorder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8C800"/>
      <color rgb="FF50555A"/>
      <color rgb="FF009A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258793</xdr:colOff>
      <xdr:row>0</xdr:row>
      <xdr:rowOff>103517</xdr:rowOff>
    </xdr:from>
    <xdr:to>
      <xdr:col>11</xdr:col>
      <xdr:colOff>535680</xdr:colOff>
      <xdr:row>1</xdr:row>
      <xdr:rowOff>103517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04D0B5-6733-4449-B40B-F41488054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3442" y="103517"/>
          <a:ext cx="1036012" cy="1811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1820173</xdr:colOff>
      <xdr:row>0</xdr:row>
      <xdr:rowOff>112144</xdr:rowOff>
    </xdr:from>
    <xdr:to>
      <xdr:col>1</xdr:col>
      <xdr:colOff>458042</xdr:colOff>
      <xdr:row>1</xdr:row>
      <xdr:rowOff>112144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5814DE-1353-0031-3E27-615B62F70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9298" y="112144"/>
          <a:ext cx="1036012" cy="181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lkargionline.com/autonom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BB31-E7E9-404C-8046-ED0C14D80E48}">
  <dimension ref="A1:L51"/>
  <sheetViews>
    <sheetView showGridLines="0" tabSelected="1" zoomScaleNormal="100" workbookViewId="0">
      <selection activeCell="D8" sqref="D8"/>
    </sheetView>
  </sheetViews>
  <sheetFormatPr baseColWidth="10" defaultRowHeight="14.3" x14ac:dyDescent="0.25"/>
  <cols>
    <col min="9" max="9" width="2.5" customWidth="1"/>
  </cols>
  <sheetData>
    <row r="1" spans="1:12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4.95" thickBot="1" x14ac:dyDescent="0.3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4.95" thickBot="1" x14ac:dyDescent="0.3">
      <c r="A3" s="37" t="s">
        <v>12</v>
      </c>
      <c r="B3" s="66" t="s">
        <v>43</v>
      </c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1:12" x14ac:dyDescent="0.25">
      <c r="A4" s="44"/>
      <c r="B4" s="45"/>
      <c r="L4" s="28"/>
    </row>
    <row r="5" spans="1:12" ht="44.85" customHeight="1" x14ac:dyDescent="0.25">
      <c r="A5" s="44"/>
      <c r="B5" s="63" t="s">
        <v>44</v>
      </c>
      <c r="C5" s="63"/>
      <c r="D5" s="63"/>
      <c r="E5" s="63"/>
      <c r="F5" s="63"/>
      <c r="G5" s="63"/>
      <c r="H5" s="63"/>
      <c r="I5" s="63"/>
      <c r="J5" s="63"/>
      <c r="K5" s="63"/>
      <c r="L5" s="28"/>
    </row>
    <row r="6" spans="1:12" ht="14.95" thickBot="1" x14ac:dyDescent="0.3">
      <c r="A6" s="44"/>
      <c r="B6" s="45"/>
      <c r="L6" s="28"/>
    </row>
    <row r="7" spans="1:12" ht="16.3" customHeight="1" thickBot="1" x14ac:dyDescent="0.3">
      <c r="A7" s="44"/>
      <c r="B7" s="45" t="s">
        <v>23</v>
      </c>
      <c r="D7" s="49">
        <v>85000</v>
      </c>
      <c r="F7" t="s">
        <v>24</v>
      </c>
      <c r="H7" s="50">
        <v>0.08</v>
      </c>
      <c r="J7" s="64" t="s">
        <v>28</v>
      </c>
      <c r="K7" s="64"/>
      <c r="L7" s="65"/>
    </row>
    <row r="8" spans="1:12" x14ac:dyDescent="0.25">
      <c r="A8" s="44"/>
      <c r="B8" s="45"/>
      <c r="J8" s="64"/>
      <c r="K8" s="64"/>
      <c r="L8" s="65"/>
    </row>
    <row r="9" spans="1:12" x14ac:dyDescent="0.25">
      <c r="A9" s="44"/>
      <c r="B9" s="45" t="s">
        <v>25</v>
      </c>
      <c r="D9" s="46">
        <f>D7*(1+H7)</f>
        <v>91800</v>
      </c>
      <c r="J9" s="64"/>
      <c r="K9" s="64"/>
      <c r="L9" s="65"/>
    </row>
    <row r="10" spans="1:12" x14ac:dyDescent="0.25">
      <c r="A10" s="27"/>
      <c r="L10" s="28"/>
    </row>
    <row r="11" spans="1:12" ht="14.95" thickBot="1" x14ac:dyDescent="0.3">
      <c r="A11" s="27"/>
      <c r="L11" s="28"/>
    </row>
    <row r="12" spans="1:12" ht="14.95" thickBot="1" x14ac:dyDescent="0.3">
      <c r="A12" s="37" t="s">
        <v>13</v>
      </c>
      <c r="B12" s="66" t="s">
        <v>49</v>
      </c>
      <c r="C12" s="67"/>
      <c r="D12" s="67"/>
      <c r="E12" s="67"/>
      <c r="F12" s="67"/>
      <c r="G12" s="67"/>
      <c r="H12" s="67"/>
      <c r="I12" s="67"/>
      <c r="J12" s="67"/>
      <c r="K12" s="67"/>
      <c r="L12" s="68"/>
    </row>
    <row r="13" spans="1:12" ht="14.95" thickBot="1" x14ac:dyDescent="0.3">
      <c r="A13" s="27"/>
      <c r="L13" s="28"/>
    </row>
    <row r="14" spans="1:12" ht="14.95" customHeight="1" thickBot="1" x14ac:dyDescent="0.3">
      <c r="A14" s="27"/>
      <c r="B14" t="s">
        <v>26</v>
      </c>
      <c r="D14" s="49">
        <v>-40000</v>
      </c>
      <c r="F14" t="s">
        <v>24</v>
      </c>
      <c r="H14" s="50">
        <v>0.08</v>
      </c>
      <c r="J14" s="64" t="s">
        <v>45</v>
      </c>
      <c r="K14" s="64"/>
      <c r="L14" s="65"/>
    </row>
    <row r="15" spans="1:12" x14ac:dyDescent="0.25">
      <c r="A15" s="27"/>
      <c r="J15" s="64"/>
      <c r="K15" s="64"/>
      <c r="L15" s="65"/>
    </row>
    <row r="16" spans="1:12" x14ac:dyDescent="0.25">
      <c r="A16" s="27"/>
      <c r="B16" t="s">
        <v>27</v>
      </c>
      <c r="D16" s="46">
        <f>D14/D7*D9*(1+H14)</f>
        <v>-46656</v>
      </c>
      <c r="J16" s="64"/>
      <c r="K16" s="64"/>
      <c r="L16" s="65"/>
    </row>
    <row r="17" spans="1:12" ht="14.95" thickBot="1" x14ac:dyDescent="0.3">
      <c r="A17" s="27"/>
      <c r="J17" s="64"/>
      <c r="K17" s="64"/>
      <c r="L17" s="65"/>
    </row>
    <row r="18" spans="1:12" ht="34" customHeight="1" thickBot="1" x14ac:dyDescent="0.3">
      <c r="A18" s="37" t="s">
        <v>14</v>
      </c>
      <c r="B18" s="69" t="s">
        <v>50</v>
      </c>
      <c r="C18" s="70"/>
      <c r="D18" s="70"/>
      <c r="E18" s="70"/>
      <c r="F18" s="70"/>
      <c r="G18" s="70"/>
      <c r="H18" s="70"/>
      <c r="I18" s="70"/>
      <c r="J18" s="70"/>
      <c r="K18" s="70"/>
      <c r="L18" s="71"/>
    </row>
    <row r="19" spans="1:12" ht="14.95" thickBot="1" x14ac:dyDescent="0.3">
      <c r="A19" s="44"/>
      <c r="B19" s="45"/>
      <c r="L19" s="28"/>
    </row>
    <row r="20" spans="1:12" ht="14.95" thickBot="1" x14ac:dyDescent="0.3">
      <c r="A20" s="44"/>
      <c r="B20" t="s">
        <v>26</v>
      </c>
      <c r="D20" s="49">
        <v>-60000</v>
      </c>
      <c r="F20" t="s">
        <v>32</v>
      </c>
      <c r="H20" s="49">
        <v>3</v>
      </c>
      <c r="J20" s="64" t="s">
        <v>29</v>
      </c>
      <c r="K20" s="64"/>
      <c r="L20" s="65"/>
    </row>
    <row r="21" spans="1:12" ht="14.95" thickBot="1" x14ac:dyDescent="0.3">
      <c r="A21" s="44"/>
      <c r="B21" s="45"/>
      <c r="J21" s="64"/>
      <c r="K21" s="64"/>
      <c r="L21" s="65"/>
    </row>
    <row r="22" spans="1:12" ht="14.95" thickBot="1" x14ac:dyDescent="0.3">
      <c r="A22" s="44"/>
      <c r="B22" s="45" t="s">
        <v>30</v>
      </c>
      <c r="D22" s="50">
        <v>0.06</v>
      </c>
      <c r="F22" t="s">
        <v>31</v>
      </c>
      <c r="H22" s="49">
        <v>2</v>
      </c>
      <c r="J22" s="64"/>
      <c r="K22" s="64"/>
      <c r="L22" s="65"/>
    </row>
    <row r="23" spans="1:12" x14ac:dyDescent="0.25">
      <c r="A23" s="44"/>
      <c r="B23" s="45"/>
      <c r="J23" s="64"/>
      <c r="K23" s="64"/>
      <c r="L23" s="65"/>
    </row>
    <row r="24" spans="1:12" x14ac:dyDescent="0.25">
      <c r="A24" s="44"/>
      <c r="B24" t="s">
        <v>47</v>
      </c>
      <c r="D24" s="46">
        <f>(D20/H20)*H22*(1+D22)</f>
        <v>-42400</v>
      </c>
      <c r="J24" s="64"/>
      <c r="K24" s="64"/>
      <c r="L24" s="65"/>
    </row>
    <row r="25" spans="1:12" ht="14.95" thickBot="1" x14ac:dyDescent="0.3">
      <c r="A25" s="44"/>
      <c r="B25" s="45"/>
      <c r="L25" s="28"/>
    </row>
    <row r="26" spans="1:12" ht="14.95" thickBot="1" x14ac:dyDescent="0.3">
      <c r="A26" s="37" t="s">
        <v>15</v>
      </c>
      <c r="B26" s="66" t="s">
        <v>51</v>
      </c>
      <c r="C26" s="67"/>
      <c r="D26" s="67"/>
      <c r="E26" s="67"/>
      <c r="F26" s="67"/>
      <c r="G26" s="67"/>
      <c r="H26" s="67"/>
      <c r="I26" s="67"/>
      <c r="J26" s="67"/>
      <c r="K26" s="67"/>
      <c r="L26" s="68"/>
    </row>
    <row r="27" spans="1:12" ht="14.95" thickBot="1" x14ac:dyDescent="0.3">
      <c r="A27" s="44"/>
      <c r="B27" s="45"/>
      <c r="L27" s="28"/>
    </row>
    <row r="28" spans="1:12" ht="14.95" thickBot="1" x14ac:dyDescent="0.3">
      <c r="A28" s="44"/>
      <c r="B28" s="45" t="s">
        <v>33</v>
      </c>
      <c r="D28" s="49">
        <v>-8500</v>
      </c>
      <c r="F28" s="45" t="s">
        <v>30</v>
      </c>
      <c r="H28" s="50">
        <v>0.06</v>
      </c>
      <c r="L28" s="28"/>
    </row>
    <row r="29" spans="1:12" x14ac:dyDescent="0.25">
      <c r="A29" s="44"/>
      <c r="B29" s="45"/>
      <c r="L29" s="28"/>
    </row>
    <row r="30" spans="1:12" x14ac:dyDescent="0.25">
      <c r="A30" s="44"/>
      <c r="B30" s="45" t="s">
        <v>46</v>
      </c>
      <c r="D30" s="46">
        <f>D28*(1+H28)</f>
        <v>-9010</v>
      </c>
      <c r="L30" s="28"/>
    </row>
    <row r="31" spans="1:12" ht="14.95" thickBot="1" x14ac:dyDescent="0.3">
      <c r="A31" s="27"/>
      <c r="L31" s="28"/>
    </row>
    <row r="32" spans="1:12" ht="38.049999999999997" customHeight="1" thickBot="1" x14ac:dyDescent="0.3">
      <c r="A32" s="37" t="s">
        <v>16</v>
      </c>
      <c r="B32" s="69" t="s">
        <v>48</v>
      </c>
      <c r="C32" s="70"/>
      <c r="D32" s="70"/>
      <c r="E32" s="70"/>
      <c r="F32" s="70"/>
      <c r="G32" s="70"/>
      <c r="H32" s="70"/>
      <c r="I32" s="70"/>
      <c r="J32" s="70"/>
      <c r="K32" s="70"/>
      <c r="L32" s="71"/>
    </row>
    <row r="33" spans="1:12" ht="14.95" thickBot="1" x14ac:dyDescent="0.3">
      <c r="A33" s="44"/>
      <c r="B33" s="45"/>
      <c r="L33" s="28"/>
    </row>
    <row r="34" spans="1:12" ht="14.95" thickBot="1" x14ac:dyDescent="0.3">
      <c r="A34" s="44"/>
      <c r="B34" s="45" t="s">
        <v>34</v>
      </c>
      <c r="D34" s="49">
        <v>-1500</v>
      </c>
      <c r="L34" s="28"/>
    </row>
    <row r="35" spans="1:12" ht="14.95" thickBot="1" x14ac:dyDescent="0.3">
      <c r="A35" s="44"/>
      <c r="B35" s="45" t="s">
        <v>35</v>
      </c>
      <c r="D35" s="49">
        <v>2600</v>
      </c>
      <c r="L35" s="28"/>
    </row>
    <row r="36" spans="1:12" x14ac:dyDescent="0.25">
      <c r="A36" s="27"/>
      <c r="L36" s="28"/>
    </row>
    <row r="37" spans="1:12" x14ac:dyDescent="0.25">
      <c r="A37" s="27"/>
      <c r="B37" s="45" t="s">
        <v>36</v>
      </c>
      <c r="D37" s="46">
        <f>D34+D35</f>
        <v>1100</v>
      </c>
      <c r="L37" s="28"/>
    </row>
    <row r="38" spans="1:12" x14ac:dyDescent="0.25">
      <c r="A38" s="27"/>
      <c r="L38" s="28"/>
    </row>
    <row r="39" spans="1:12" ht="14.95" thickBot="1" x14ac:dyDescent="0.3">
      <c r="A39" s="47"/>
      <c r="L39" s="28"/>
    </row>
    <row r="40" spans="1:12" ht="14.95" thickBot="1" x14ac:dyDescent="0.3">
      <c r="A40" s="37" t="s">
        <v>17</v>
      </c>
      <c r="B40" s="72" t="s">
        <v>37</v>
      </c>
      <c r="C40" s="73"/>
      <c r="D40" s="73"/>
      <c r="E40" s="73"/>
      <c r="F40" s="73"/>
      <c r="G40" s="73"/>
      <c r="H40" s="73"/>
      <c r="I40" s="73"/>
      <c r="J40" s="73"/>
      <c r="K40" s="73"/>
      <c r="L40" s="74"/>
    </row>
    <row r="41" spans="1:12" ht="14.95" thickBot="1" x14ac:dyDescent="0.3">
      <c r="A41" s="44"/>
      <c r="L41" s="28"/>
    </row>
    <row r="42" spans="1:12" ht="14.95" thickBot="1" x14ac:dyDescent="0.3">
      <c r="A42" s="44"/>
      <c r="B42" t="s">
        <v>38</v>
      </c>
      <c r="E42" s="49">
        <v>-2500</v>
      </c>
      <c r="L42" s="28"/>
    </row>
    <row r="43" spans="1:12" ht="14.95" thickBot="1" x14ac:dyDescent="0.3">
      <c r="A43" s="27"/>
      <c r="L43" s="28"/>
    </row>
    <row r="44" spans="1:12" ht="14.95" thickBot="1" x14ac:dyDescent="0.3">
      <c r="A44" s="37" t="s">
        <v>17</v>
      </c>
      <c r="B44" s="66" t="s">
        <v>19</v>
      </c>
      <c r="C44" s="67"/>
      <c r="D44" s="67"/>
      <c r="E44" s="67"/>
      <c r="F44" s="67"/>
      <c r="G44" s="67"/>
      <c r="H44" s="67"/>
      <c r="I44" s="67"/>
      <c r="J44" s="67"/>
      <c r="K44" s="67"/>
      <c r="L44" s="68"/>
    </row>
    <row r="45" spans="1:12" ht="14.95" thickBot="1" x14ac:dyDescent="0.3">
      <c r="A45" s="44"/>
      <c r="B45" s="45"/>
      <c r="L45" s="28"/>
    </row>
    <row r="46" spans="1:12" ht="14.95" thickBot="1" x14ac:dyDescent="0.3">
      <c r="A46" s="44"/>
      <c r="B46" s="45" t="s">
        <v>39</v>
      </c>
      <c r="E46" s="49">
        <v>125</v>
      </c>
      <c r="L46" s="28"/>
    </row>
    <row r="47" spans="1:12" ht="14.95" thickBot="1" x14ac:dyDescent="0.3">
      <c r="A47" s="44"/>
      <c r="B47" s="45"/>
      <c r="L47" s="28"/>
    </row>
    <row r="48" spans="1:12" ht="14.95" thickBot="1" x14ac:dyDescent="0.3">
      <c r="A48" s="37" t="s">
        <v>18</v>
      </c>
      <c r="B48" s="66" t="s">
        <v>52</v>
      </c>
      <c r="C48" s="67"/>
      <c r="D48" s="67"/>
      <c r="E48" s="67"/>
      <c r="F48" s="67"/>
      <c r="G48" s="67"/>
      <c r="H48" s="67"/>
      <c r="I48" s="67"/>
      <c r="J48" s="67"/>
      <c r="K48" s="67"/>
      <c r="L48" s="68"/>
    </row>
    <row r="49" spans="1:12" ht="14.95" thickBot="1" x14ac:dyDescent="0.3">
      <c r="A49" s="27"/>
      <c r="L49" s="28"/>
    </row>
    <row r="50" spans="1:12" ht="14.95" thickBot="1" x14ac:dyDescent="0.3">
      <c r="A50" s="27"/>
      <c r="B50" s="45" t="s">
        <v>40</v>
      </c>
      <c r="E50" s="49">
        <v>-6500</v>
      </c>
      <c r="L50" s="28"/>
    </row>
    <row r="51" spans="1:12" ht="14.95" thickBot="1" x14ac:dyDescent="0.3">
      <c r="A51" s="4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/>
    </row>
  </sheetData>
  <sheetProtection algorithmName="SHA-512" hashValue="4l6/aIF4ejUXjCCkW4nk8ac1fTWaRfQgX+aiO0jJ04uXqOUFatnZyTZhtZGTtk3+EKzqLs0fdAA/yxXX+CVrpw==" saltValue="92LmfWLQm5WkeuJDyGIB8Q==" spinCount="100000" sheet="1" objects="1" scenarios="1"/>
  <mergeCells count="12">
    <mergeCell ref="B3:L3"/>
    <mergeCell ref="J20:L24"/>
    <mergeCell ref="B32:L32"/>
    <mergeCell ref="B40:L40"/>
    <mergeCell ref="B44:L44"/>
    <mergeCell ref="B48:L48"/>
    <mergeCell ref="B12:L12"/>
    <mergeCell ref="B26:L26"/>
    <mergeCell ref="B5:K5"/>
    <mergeCell ref="J7:L9"/>
    <mergeCell ref="J14:L17"/>
    <mergeCell ref="B18:L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FAE60-0684-404B-8ABB-32F65CEFCFE4}">
  <dimension ref="A1:I27"/>
  <sheetViews>
    <sheetView showGridLines="0" zoomScaleNormal="100" zoomScaleSheetLayoutView="120" workbookViewId="0">
      <selection activeCell="G17" sqref="G17"/>
    </sheetView>
  </sheetViews>
  <sheetFormatPr baseColWidth="10" defaultRowHeight="14.3" x14ac:dyDescent="0.25"/>
  <cols>
    <col min="1" max="1" width="34.75" bestFit="1" customWidth="1"/>
    <col min="3" max="3" width="11.5" bestFit="1" customWidth="1"/>
    <col min="4" max="4" width="11" customWidth="1"/>
    <col min="9" max="9" width="40.125" customWidth="1"/>
  </cols>
  <sheetData>
    <row r="1" spans="1:9" x14ac:dyDescent="0.25">
      <c r="A1" s="14"/>
      <c r="B1" s="15"/>
      <c r="C1" s="15"/>
      <c r="D1" s="16"/>
    </row>
    <row r="2" spans="1:9" x14ac:dyDescent="0.25">
      <c r="A2" s="17"/>
      <c r="B2" s="31"/>
      <c r="C2" s="31"/>
      <c r="D2" s="18"/>
    </row>
    <row r="3" spans="1:9" ht="21.75" thickBot="1" x14ac:dyDescent="0.3">
      <c r="A3" s="57" t="s">
        <v>42</v>
      </c>
      <c r="B3" s="58"/>
      <c r="C3" s="58"/>
      <c r="D3" s="59"/>
    </row>
    <row r="4" spans="1:9" ht="14.95" thickBot="1" x14ac:dyDescent="0.3">
      <c r="A4" s="19"/>
      <c r="B4" s="32"/>
      <c r="C4" s="32"/>
      <c r="D4" s="20"/>
      <c r="F4" s="24" t="s">
        <v>22</v>
      </c>
      <c r="G4" s="25"/>
      <c r="H4" s="25"/>
      <c r="I4" s="26"/>
    </row>
    <row r="5" spans="1:9" ht="14.95" thickBot="1" x14ac:dyDescent="0.3">
      <c r="A5" s="5" t="s">
        <v>0</v>
      </c>
      <c r="B5" s="1"/>
      <c r="C5" s="9">
        <f>'Formulario '!D9</f>
        <v>91800</v>
      </c>
      <c r="D5" s="6">
        <f>+C5/C$5</f>
        <v>1</v>
      </c>
      <c r="F5" s="51" t="s">
        <v>20</v>
      </c>
      <c r="I5" s="28"/>
    </row>
    <row r="6" spans="1:9" ht="14.95" thickBot="1" x14ac:dyDescent="0.3">
      <c r="A6" s="19"/>
      <c r="B6" s="32"/>
      <c r="C6" s="21"/>
      <c r="D6" s="22"/>
      <c r="F6" s="52" t="s">
        <v>21</v>
      </c>
      <c r="G6" s="29"/>
      <c r="H6" s="29"/>
      <c r="I6" s="30"/>
    </row>
    <row r="7" spans="1:9" ht="26.5" thickBot="1" x14ac:dyDescent="0.3">
      <c r="A7" s="23" t="s">
        <v>7</v>
      </c>
      <c r="B7" s="32"/>
      <c r="C7" s="9">
        <f>'Formulario '!D16</f>
        <v>-46656</v>
      </c>
      <c r="D7" s="10">
        <f>C7/C$5</f>
        <v>-0.50823529411764701</v>
      </c>
      <c r="F7" s="60" t="s">
        <v>53</v>
      </c>
      <c r="G7" s="61"/>
      <c r="H7" s="61"/>
      <c r="I7" s="62"/>
    </row>
    <row r="8" spans="1:9" x14ac:dyDescent="0.25">
      <c r="A8" s="19"/>
      <c r="B8" s="32"/>
      <c r="C8" s="21"/>
      <c r="D8" s="22"/>
    </row>
    <row r="9" spans="1:9" x14ac:dyDescent="0.25">
      <c r="A9" s="5" t="s">
        <v>5</v>
      </c>
      <c r="B9" s="1"/>
      <c r="C9" s="2">
        <f>+C5+C7</f>
        <v>45144</v>
      </c>
      <c r="D9" s="6">
        <f>+C9/C$5</f>
        <v>0.49176470588235294</v>
      </c>
    </row>
    <row r="10" spans="1:9" x14ac:dyDescent="0.25">
      <c r="A10" s="19"/>
      <c r="B10" s="32"/>
      <c r="C10" s="21"/>
      <c r="D10" s="22"/>
    </row>
    <row r="11" spans="1:9" ht="14.95" thickBot="1" x14ac:dyDescent="0.3">
      <c r="A11" s="19" t="s">
        <v>6</v>
      </c>
      <c r="B11" s="32"/>
      <c r="C11" s="21">
        <f>+C12+C13</f>
        <v>-51410</v>
      </c>
      <c r="D11" s="10">
        <f>+C11/C$5</f>
        <v>-0.56002178649237477</v>
      </c>
    </row>
    <row r="12" spans="1:9" ht="14.95" thickBot="1" x14ac:dyDescent="0.3">
      <c r="A12" s="23" t="s">
        <v>8</v>
      </c>
      <c r="B12" s="32"/>
      <c r="C12" s="9">
        <f>'Formulario '!D24</f>
        <v>-42400</v>
      </c>
      <c r="D12" s="10">
        <f>+C12/C$5</f>
        <v>-0.46187363834422657</v>
      </c>
    </row>
    <row r="13" spans="1:9" ht="14.95" thickBot="1" x14ac:dyDescent="0.3">
      <c r="A13" s="23" t="s">
        <v>9</v>
      </c>
      <c r="B13" s="32"/>
      <c r="C13" s="9">
        <f>'Formulario '!D30</f>
        <v>-9010</v>
      </c>
      <c r="D13" s="10">
        <f>+C13/C$5</f>
        <v>-9.8148148148148151E-2</v>
      </c>
    </row>
    <row r="14" spans="1:9" ht="14.95" thickBot="1" x14ac:dyDescent="0.3">
      <c r="A14" s="19"/>
      <c r="B14" s="32"/>
      <c r="C14" s="21"/>
      <c r="D14" s="22"/>
    </row>
    <row r="15" spans="1:9" ht="14.95" thickBot="1" x14ac:dyDescent="0.3">
      <c r="A15" s="19" t="s">
        <v>10</v>
      </c>
      <c r="B15" s="32"/>
      <c r="C15" s="9">
        <f>'Formulario '!D37</f>
        <v>1100</v>
      </c>
      <c r="D15" s="10">
        <f>+C15/C$5</f>
        <v>1.1982570806100218E-2</v>
      </c>
    </row>
    <row r="16" spans="1:9" ht="14.95" thickBot="1" x14ac:dyDescent="0.3">
      <c r="A16" s="19"/>
      <c r="B16" s="32"/>
      <c r="C16" s="21"/>
      <c r="D16" s="10"/>
    </row>
    <row r="17" spans="1:4" ht="14.95" thickBot="1" x14ac:dyDescent="0.3">
      <c r="A17" s="23" t="s">
        <v>41</v>
      </c>
      <c r="B17" s="32"/>
      <c r="C17" s="9">
        <f>'Formulario '!E42</f>
        <v>-2500</v>
      </c>
      <c r="D17" s="10">
        <f>+C17/C$5</f>
        <v>-2.7233115468409588E-2</v>
      </c>
    </row>
    <row r="18" spans="1:4" ht="14.95" thickBot="1" x14ac:dyDescent="0.3">
      <c r="A18" s="19"/>
      <c r="B18" s="32"/>
      <c r="C18" s="21"/>
      <c r="D18" s="10"/>
    </row>
    <row r="19" spans="1:4" ht="14.95" thickBot="1" x14ac:dyDescent="0.3">
      <c r="A19" s="23" t="s">
        <v>1</v>
      </c>
      <c r="B19" s="32"/>
      <c r="C19" s="9">
        <f>'Formulario '!E46</f>
        <v>125</v>
      </c>
      <c r="D19" s="10">
        <f>+C19/C$5</f>
        <v>1.3616557734204794E-3</v>
      </c>
    </row>
    <row r="20" spans="1:4" ht="14.95" thickBot="1" x14ac:dyDescent="0.3">
      <c r="A20" s="23" t="s">
        <v>11</v>
      </c>
      <c r="B20" s="32"/>
      <c r="C20" s="9">
        <f>'Formulario '!E50</f>
        <v>-6500</v>
      </c>
      <c r="D20" s="10">
        <f>+C20/C$5</f>
        <v>-7.0806100217864917E-2</v>
      </c>
    </row>
    <row r="21" spans="1:4" x14ac:dyDescent="0.25">
      <c r="A21" s="19"/>
      <c r="B21" s="32"/>
      <c r="C21" s="21"/>
      <c r="D21" s="22"/>
    </row>
    <row r="22" spans="1:4" x14ac:dyDescent="0.25">
      <c r="A22" s="7" t="s">
        <v>4</v>
      </c>
      <c r="B22" s="3"/>
      <c r="C22" s="4">
        <f>+C9+C11+C15+C19+C20+C17</f>
        <v>-14041</v>
      </c>
      <c r="D22" s="8">
        <f>+C22/C$5</f>
        <v>-0.15295206971677561</v>
      </c>
    </row>
    <row r="23" spans="1:4" x14ac:dyDescent="0.25">
      <c r="A23" s="19"/>
      <c r="B23" s="32"/>
      <c r="C23" s="21"/>
      <c r="D23" s="22"/>
    </row>
    <row r="24" spans="1:4" x14ac:dyDescent="0.25">
      <c r="A24" s="53" t="s">
        <v>2</v>
      </c>
      <c r="B24" s="54"/>
      <c r="C24" s="55">
        <f>+-C22*25%</f>
        <v>3510.25</v>
      </c>
      <c r="D24" s="56">
        <f>+C24/C$5</f>
        <v>3.8238017429193902E-2</v>
      </c>
    </row>
    <row r="25" spans="1:4" ht="14.95" thickBot="1" x14ac:dyDescent="0.3">
      <c r="A25" s="19"/>
      <c r="B25" s="32"/>
      <c r="C25" s="21"/>
      <c r="D25" s="22"/>
    </row>
    <row r="26" spans="1:4" ht="21.75" thickBot="1" x14ac:dyDescent="0.3">
      <c r="A26" s="33" t="s">
        <v>3</v>
      </c>
      <c r="B26" s="34"/>
      <c r="C26" s="35">
        <f>+C22+C24</f>
        <v>-10530.75</v>
      </c>
      <c r="D26" s="36">
        <f>+C26/C$5</f>
        <v>-0.11471405228758171</v>
      </c>
    </row>
    <row r="27" spans="1:4" x14ac:dyDescent="0.25">
      <c r="A27" s="12"/>
      <c r="B27" s="12"/>
      <c r="C27" s="11"/>
      <c r="D27" s="13"/>
    </row>
  </sheetData>
  <mergeCells count="2">
    <mergeCell ref="A3:D3"/>
    <mergeCell ref="F7:I7"/>
  </mergeCells>
  <hyperlinks>
    <hyperlink ref="F7" r:id="rId1" display="¿Necesitas financiación?" xr:uid="{C58B75C9-4A8A-4B29-B5B9-3C35FD3E0192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 </vt:lpstr>
      <vt:lpstr>Interpretación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2022-10-26T13:56:31Z</dcterms:created>
  <dcterms:modified xsi:type="dcterms:W3CDTF">2022-11-15T10:51:30Z</dcterms:modified>
</cp:coreProperties>
</file>